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s\OneDrive\Desktop\Palmer Treasurer\"/>
    </mc:Choice>
  </mc:AlternateContent>
  <xr:revisionPtr revIDLastSave="0" documentId="13_ncr:1_{B89B4F16-4464-471D-8F81-095B1AEC46D7}" xr6:coauthVersionLast="47" xr6:coauthVersionMax="47" xr10:uidLastSave="{00000000-0000-0000-0000-000000000000}"/>
  <bookViews>
    <workbookView xWindow="2988" yWindow="156" windowWidth="17760" windowHeight="13536" xr2:uid="{00000000-000D-0000-FFFF-FFFF00000000}"/>
  </bookViews>
  <sheets>
    <sheet name="Budget Summary" sheetId="1" r:id="rId1"/>
    <sheet name="P &amp; L Detail" sheetId="2" r:id="rId2"/>
    <sheet name="P &amp; L Summary" sheetId="3" r:id="rId3"/>
    <sheet name="Jewel Budget" sheetId="4" r:id="rId4"/>
    <sheet name="LCB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F9" i="1"/>
  <c r="F20" i="1" l="1"/>
  <c r="F21" i="1"/>
  <c r="F16" i="1"/>
  <c r="F22" i="1" l="1"/>
  <c r="F28" i="5"/>
  <c r="D28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</calcChain>
</file>

<file path=xl/sharedStrings.xml><?xml version="1.0" encoding="utf-8"?>
<sst xmlns="http://schemas.openxmlformats.org/spreadsheetml/2006/main" count="236" uniqueCount="170">
  <si>
    <t>Palmer SDA Church</t>
  </si>
  <si>
    <t>Combined Budget Summary</t>
  </si>
  <si>
    <t>Combined Budget Accounts - Direct Giving</t>
  </si>
  <si>
    <t>Other Local Church Funds</t>
  </si>
  <si>
    <t>Total Cash:</t>
  </si>
  <si>
    <t>*General Funds</t>
  </si>
  <si>
    <t>*Combined Budget Balance</t>
  </si>
  <si>
    <t>*Reserve</t>
  </si>
  <si>
    <t>*Easement Endowment Fund</t>
  </si>
  <si>
    <t>Less: Easement Endowment Funds</t>
  </si>
  <si>
    <t>Remaining General Funds</t>
  </si>
  <si>
    <t>ID</t>
  </si>
  <si>
    <t>Account</t>
  </si>
  <si>
    <t>Begin. Bal.</t>
  </si>
  <si>
    <t>Deposits</t>
  </si>
  <si>
    <t>Checks</t>
  </si>
  <si>
    <t>Transfers</t>
  </si>
  <si>
    <t>Ending Bal.</t>
  </si>
  <si>
    <t>Checking</t>
  </si>
  <si>
    <t>Wells Fargo Savings</t>
  </si>
  <si>
    <t>First National Savings</t>
  </si>
  <si>
    <t>General Conference Money Fund</t>
  </si>
  <si>
    <t>***** Total Bank Accounts</t>
  </si>
  <si>
    <t>Local Church Budget</t>
  </si>
  <si>
    <t>Local Church Budget Expense</t>
  </si>
  <si>
    <t>Local Church Pass Through Funds</t>
  </si>
  <si>
    <t>*** Total Local Funds</t>
  </si>
  <si>
    <t>Tithe</t>
  </si>
  <si>
    <t>World Budget</t>
  </si>
  <si>
    <t>Sabbath School - Missions</t>
  </si>
  <si>
    <t>Disaster and Famine Relief</t>
  </si>
  <si>
    <t>Literature Evangelism</t>
  </si>
  <si>
    <t>It Is Written</t>
  </si>
  <si>
    <t>Youth Evangelism and Schools</t>
  </si>
  <si>
    <t>Arctic Mission Adventure</t>
  </si>
  <si>
    <t>Alaska Evangelism</t>
  </si>
  <si>
    <t>Radio Stations-Villages</t>
  </si>
  <si>
    <t>Africa - Bibles</t>
  </si>
  <si>
    <t>AWR-Nepal</t>
  </si>
  <si>
    <t>Ukraine</t>
  </si>
  <si>
    <t>ADRA</t>
  </si>
  <si>
    <t>*** Total Conference Funds</t>
  </si>
  <si>
    <t>**** Total Funds</t>
  </si>
  <si>
    <t>Month</t>
  </si>
  <si>
    <t>YTD</t>
  </si>
  <si>
    <t>Actual</t>
  </si>
  <si>
    <t>Budgeted</t>
  </si>
  <si>
    <t>Difference</t>
  </si>
  <si>
    <t>Maintenance</t>
  </si>
  <si>
    <t>Janitorial</t>
  </si>
  <si>
    <t>Utilities</t>
  </si>
  <si>
    <t>Snow Plowing</t>
  </si>
  <si>
    <t>Insurance</t>
  </si>
  <si>
    <t>Kitchen Supplies</t>
  </si>
  <si>
    <t>Piano Expense</t>
  </si>
  <si>
    <t>A/V Expendibles</t>
  </si>
  <si>
    <t>Office Expense</t>
  </si>
  <si>
    <t>Sabbath School</t>
  </si>
  <si>
    <t>School Subsidy</t>
  </si>
  <si>
    <t>Evangelism</t>
  </si>
  <si>
    <t>Vacation Bible School</t>
  </si>
  <si>
    <t>Discover Bible School</t>
  </si>
  <si>
    <t>Prison Ministry</t>
  </si>
  <si>
    <t>Pathfinders/Adventurers</t>
  </si>
  <si>
    <t>Decorating Committee</t>
  </si>
  <si>
    <t>Communications</t>
  </si>
  <si>
    <t>Administrative Assistant</t>
  </si>
  <si>
    <t>Janitor</t>
  </si>
  <si>
    <t>Treasurer</t>
  </si>
  <si>
    <t>Totals</t>
  </si>
  <si>
    <t>Month Spent</t>
  </si>
  <si>
    <t>Month Received</t>
  </si>
  <si>
    <t>YTD Spent</t>
  </si>
  <si>
    <t>YTD Received</t>
  </si>
  <si>
    <t>YTD Difference</t>
  </si>
  <si>
    <t>Church Budget</t>
  </si>
  <si>
    <t>Other Local</t>
  </si>
  <si>
    <t>*** Total Local</t>
  </si>
  <si>
    <t>Year Begin. Bal</t>
  </si>
  <si>
    <t>Month Begin. Bal</t>
  </si>
  <si>
    <t>Ending Balance</t>
  </si>
  <si>
    <t>Local Fund Summary</t>
  </si>
  <si>
    <t>2025 Local Church Budget</t>
  </si>
  <si>
    <t>Budget</t>
  </si>
  <si>
    <t>Monthly</t>
  </si>
  <si>
    <t>Utilities*</t>
  </si>
  <si>
    <t>Snow Plowing*</t>
  </si>
  <si>
    <t>Insurance*</t>
  </si>
  <si>
    <t>Piano</t>
  </si>
  <si>
    <t>Total Budget</t>
  </si>
  <si>
    <t>*School pays 1/2 of insurance, utilities and snow plowing. These numbers are the church's 1/2.</t>
  </si>
  <si>
    <t>Rental Income</t>
  </si>
  <si>
    <t>Tithe Reversal</t>
  </si>
  <si>
    <t>Conference Campmeeting</t>
  </si>
  <si>
    <t>Parking Lot Paving</t>
  </si>
  <si>
    <t>Fair Booth</t>
  </si>
  <si>
    <t xml:space="preserve">    Maintenance</t>
  </si>
  <si>
    <t xml:space="preserve">    Janitorial</t>
  </si>
  <si>
    <t xml:space="preserve">    Utilities</t>
  </si>
  <si>
    <t xml:space="preserve">    Insurance</t>
  </si>
  <si>
    <t xml:space="preserve">    Kitchen Supplies</t>
  </si>
  <si>
    <t xml:space="preserve">    A/V Expendibles</t>
  </si>
  <si>
    <t xml:space="preserve">    Office Expense</t>
  </si>
  <si>
    <t xml:space="preserve">    Sabbath School</t>
  </si>
  <si>
    <t xml:space="preserve">    School Subsidy</t>
  </si>
  <si>
    <t xml:space="preserve">    Evangelism</t>
  </si>
  <si>
    <t xml:space="preserve">    Prison Ministry</t>
  </si>
  <si>
    <t xml:space="preserve">    Pathfinders/Adventurers</t>
  </si>
  <si>
    <t xml:space="preserve">    Administrative Assistant</t>
  </si>
  <si>
    <t xml:space="preserve">    Janitor</t>
  </si>
  <si>
    <t xml:space="preserve">    Treasurer</t>
  </si>
  <si>
    <t xml:space="preserve">    Pathfinder Club</t>
  </si>
  <si>
    <t>** Total Local Church Budget Expense</t>
  </si>
  <si>
    <t xml:space="preserve">    A/V Equipment</t>
  </si>
  <si>
    <t xml:space="preserve">    Worthy Student Fund</t>
  </si>
  <si>
    <t xml:space="preserve">    Social Committee</t>
  </si>
  <si>
    <t xml:space="preserve">    Personal Ministries</t>
  </si>
  <si>
    <t xml:space="preserve">    Pastor's Fund</t>
  </si>
  <si>
    <t xml:space="preserve">    Bible Study Materials</t>
  </si>
  <si>
    <t xml:space="preserve">    Reserve</t>
  </si>
  <si>
    <t xml:space="preserve">    GYC Youth</t>
  </si>
  <si>
    <t xml:space="preserve">    SS Class #1 Sanctuary</t>
  </si>
  <si>
    <t xml:space="preserve">    SS Class #2 Training Room</t>
  </si>
  <si>
    <t xml:space="preserve">    SS Class #3 Old Library</t>
  </si>
  <si>
    <t xml:space="preserve">    SS Class #4 Back Hall 2nd Classroom</t>
  </si>
  <si>
    <t xml:space="preserve">    SS Class #5 Fellowship Room</t>
  </si>
  <si>
    <t xml:space="preserve">    Interest on Checking</t>
  </si>
  <si>
    <t xml:space="preserve">    Children's Choir</t>
  </si>
  <si>
    <t xml:space="preserve">    Valley Youth Outreach</t>
  </si>
  <si>
    <t xml:space="preserve">    Depression Recovery</t>
  </si>
  <si>
    <t xml:space="preserve">    Craftsmen For Christ</t>
  </si>
  <si>
    <t xml:space="preserve">    Mat-Su Family Promise</t>
  </si>
  <si>
    <t xml:space="preserve">    Abuse Protect Awareness</t>
  </si>
  <si>
    <t xml:space="preserve">    Community Service</t>
  </si>
  <si>
    <t xml:space="preserve">    Trauma Kit</t>
  </si>
  <si>
    <t xml:space="preserve">    Interest on Savings</t>
  </si>
  <si>
    <t xml:space="preserve">    Bible Worker</t>
  </si>
  <si>
    <t xml:space="preserve">    Adventurers Club</t>
  </si>
  <si>
    <t xml:space="preserve">    Hymn Books</t>
  </si>
  <si>
    <t xml:space="preserve">    Needy Fund</t>
  </si>
  <si>
    <t xml:space="preserve">    Women's Ministries</t>
  </si>
  <si>
    <t xml:space="preserve">    Men's Ministries</t>
  </si>
  <si>
    <t xml:space="preserve">    Easement Endowment Fund</t>
  </si>
  <si>
    <t xml:space="preserve">    Palmer Literature Evangelism</t>
  </si>
  <si>
    <t xml:space="preserve">    Baby Shower Fund</t>
  </si>
  <si>
    <t xml:space="preserve">    Projector Project</t>
  </si>
  <si>
    <t xml:space="preserve">    NPUC Shark Tank - Podcast Project</t>
  </si>
  <si>
    <t xml:space="preserve">    Church / School Car</t>
  </si>
  <si>
    <t xml:space="preserve">    Teacher Appreciation</t>
  </si>
  <si>
    <t xml:space="preserve">    Forget Me Not Community Fair</t>
  </si>
  <si>
    <t xml:space="preserve">    Gym Kitchen</t>
  </si>
  <si>
    <t xml:space="preserve">    Shark Tank - Outdoor Program</t>
  </si>
  <si>
    <t xml:space="preserve">    LoveWell Connect</t>
  </si>
  <si>
    <t xml:space="preserve">    Returned Monies</t>
  </si>
  <si>
    <t xml:space="preserve">    Parking Lot Paving</t>
  </si>
  <si>
    <t xml:space="preserve">    Young Adults Ministry</t>
  </si>
  <si>
    <t xml:space="preserve">    AK State Fair Booth</t>
  </si>
  <si>
    <t xml:space="preserve">    Camp Meeting 2025</t>
  </si>
  <si>
    <t>** Total Other Local Church Funds</t>
  </si>
  <si>
    <t xml:space="preserve">    AGA Worthy Student - Non-constituent</t>
  </si>
  <si>
    <t xml:space="preserve">    Amazing Grace Academy</t>
  </si>
  <si>
    <t xml:space="preserve">    AGA Mission Trip</t>
  </si>
  <si>
    <t xml:space="preserve">    AGA - Partnering For Eternity</t>
  </si>
  <si>
    <t>** Total Local Church Pass Through Funds</t>
  </si>
  <si>
    <t>November 2025</t>
  </si>
  <si>
    <t xml:space="preserve">    Piano Expense</t>
  </si>
  <si>
    <t xml:space="preserve">    Pastor Appreciation - ND</t>
  </si>
  <si>
    <t xml:space="preserve">    AGA - Gym Floor</t>
  </si>
  <si>
    <t>World Mission Budget</t>
  </si>
  <si>
    <t>Amazing Facts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</si>
</sst>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3" fontId="0" fillId="0" borderId="0" xfId="0" applyNumberFormat="1"/>
    <xf numFmtId="0" fontId="1" fillId="0" borderId="0" xfId="0" applyFont="1"/>
    <xf numFmtId="17" fontId="1" fillId="0" borderId="0" xfId="0" quotePrefix="1" applyNumberFormat="1" applyFont="1"/>
    <xf numFmtId="43" fontId="0" fillId="0" borderId="1" xfId="0" applyNumberFormat="1" applyBorder="1"/>
    <xf numFmtId="43" fontId="1" fillId="0" borderId="0" xfId="0" applyNumberFormat="1" applyFont="1"/>
    <xf numFmtId="0" fontId="2" fillId="0" borderId="0" xfId="0" applyFont="1"/>
    <xf numFmtId="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0" fillId="0" borderId="2" xfId="0" applyNumberFormat="1" applyBorder="1"/>
    <xf numFmtId="0" fontId="0" fillId="0" borderId="0" xfId="0" applyFont="1" applyFill="1"/>
    <xf numFmtId="43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G8" sqref="G8"/>
    </sheetView>
  </sheetViews>
  <sheetFormatPr defaultRowHeight="14.4" x14ac:dyDescent="0.3"/>
  <cols>
    <col min="4" max="4" width="10.33203125" customWidth="1"/>
    <col min="5" max="5" width="5" customWidth="1"/>
    <col min="6" max="6" width="13.33203125" bestFit="1" customWidth="1"/>
    <col min="7" max="7" width="14" bestFit="1" customWidth="1"/>
    <col min="9" max="9" width="11" customWidth="1"/>
    <col min="10" max="10" width="11.109375" bestFit="1" customWidth="1"/>
  </cols>
  <sheetData>
    <row r="1" spans="1:8" x14ac:dyDescent="0.3">
      <c r="A1" s="2" t="s">
        <v>0</v>
      </c>
    </row>
    <row r="2" spans="1:8" x14ac:dyDescent="0.3">
      <c r="A2" s="2" t="s">
        <v>1</v>
      </c>
    </row>
    <row r="3" spans="1:8" x14ac:dyDescent="0.3">
      <c r="A3" s="3" t="s">
        <v>164</v>
      </c>
    </row>
    <row r="7" spans="1:8" x14ac:dyDescent="0.3">
      <c r="A7" s="2" t="s">
        <v>6</v>
      </c>
      <c r="F7" s="1">
        <v>-37808.43</v>
      </c>
      <c r="G7">
        <v>1</v>
      </c>
    </row>
    <row r="8" spans="1:8" x14ac:dyDescent="0.3">
      <c r="A8" s="2" t="s">
        <v>93</v>
      </c>
      <c r="B8" s="11"/>
      <c r="C8" s="11"/>
      <c r="D8" s="11"/>
      <c r="E8" s="11"/>
      <c r="F8" s="12">
        <v>3308.21</v>
      </c>
      <c r="G8" s="12"/>
    </row>
    <row r="9" spans="1:8" x14ac:dyDescent="0.3">
      <c r="A9" s="2" t="s">
        <v>2</v>
      </c>
      <c r="F9" s="1">
        <f>1113+134.42+175+1.5+31.47+3.86+1841.45</f>
        <v>3300.7</v>
      </c>
      <c r="G9">
        <v>2</v>
      </c>
    </row>
    <row r="10" spans="1:8" x14ac:dyDescent="0.3">
      <c r="A10" s="2" t="s">
        <v>7</v>
      </c>
      <c r="F10" s="1">
        <v>77983.600000000006</v>
      </c>
      <c r="G10">
        <v>3</v>
      </c>
    </row>
    <row r="11" spans="1:8" x14ac:dyDescent="0.3">
      <c r="A11" s="2" t="s">
        <v>8</v>
      </c>
      <c r="F11" s="1">
        <v>92094.98</v>
      </c>
      <c r="G11" s="6">
        <v>4</v>
      </c>
    </row>
    <row r="12" spans="1:8" x14ac:dyDescent="0.3">
      <c r="A12" s="2" t="s">
        <v>94</v>
      </c>
      <c r="F12" s="1">
        <v>-8195.56</v>
      </c>
      <c r="G12" s="6"/>
    </row>
    <row r="13" spans="1:8" x14ac:dyDescent="0.3">
      <c r="A13" s="2" t="s">
        <v>95</v>
      </c>
      <c r="F13" s="1">
        <v>-8714.91</v>
      </c>
      <c r="G13" s="6"/>
    </row>
    <row r="14" spans="1:8" x14ac:dyDescent="0.3">
      <c r="A14" s="2" t="s">
        <v>3</v>
      </c>
      <c r="F14" s="1">
        <v>80491.94</v>
      </c>
      <c r="G14">
        <v>5</v>
      </c>
    </row>
    <row r="15" spans="1:8" x14ac:dyDescent="0.3">
      <c r="A15" s="2" t="s">
        <v>92</v>
      </c>
      <c r="F15" s="1"/>
    </row>
    <row r="16" spans="1:8" ht="15" thickBot="1" x14ac:dyDescent="0.35">
      <c r="A16" s="2" t="s">
        <v>4</v>
      </c>
      <c r="F16" s="4">
        <f>SUM(F7:F15)</f>
        <v>202460.53</v>
      </c>
      <c r="G16">
        <v>6</v>
      </c>
      <c r="H16" s="1"/>
    </row>
    <row r="17" spans="1:6" ht="15" thickTop="1" x14ac:dyDescent="0.3">
      <c r="F17" s="1"/>
    </row>
    <row r="18" spans="1:6" x14ac:dyDescent="0.3">
      <c r="F18" s="1"/>
    </row>
    <row r="19" spans="1:6" ht="27.75" customHeight="1" x14ac:dyDescent="0.3">
      <c r="F19" s="1"/>
    </row>
    <row r="20" spans="1:6" x14ac:dyDescent="0.3">
      <c r="A20" s="2" t="s">
        <v>5</v>
      </c>
      <c r="F20" s="5">
        <f>SUM(F7,F10,F11, F12,F13)</f>
        <v>115359.67999999999</v>
      </c>
    </row>
    <row r="21" spans="1:6" x14ac:dyDescent="0.3">
      <c r="A21" s="2" t="s">
        <v>9</v>
      </c>
      <c r="F21" s="5">
        <f>F11</f>
        <v>92094.98</v>
      </c>
    </row>
    <row r="22" spans="1:6" x14ac:dyDescent="0.3">
      <c r="A22" s="2" t="s">
        <v>10</v>
      </c>
      <c r="F22" s="5">
        <f>F20-F21</f>
        <v>23264.699999999997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1154-E756-4F35-BA87-6D0638BAA654}">
  <dimension ref="A1:I103"/>
  <sheetViews>
    <sheetView workbookViewId="0">
      <selection activeCell="H8" sqref="H8"/>
    </sheetView>
  </sheetViews>
  <sheetFormatPr defaultRowHeight="14.4" x14ac:dyDescent="0.3"/>
  <cols>
    <col min="1" max="2" width="35.44140625" bestFit="1" customWidth="1"/>
    <col min="3" max="3" width="10" bestFit="1" customWidth="1"/>
    <col min="4" max="4" width="9" bestFit="1" customWidth="1"/>
    <col min="5" max="5" width="9" customWidth="1"/>
    <col min="6" max="6" width="9.6640625" bestFit="1" customWidth="1"/>
    <col min="7" max="7" width="10" bestFit="1" customWidth="1"/>
  </cols>
  <sheetData>
    <row r="1" spans="1:8" x14ac:dyDescent="0.3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</row>
    <row r="2" spans="1:8" x14ac:dyDescent="0.3">
      <c r="A2">
        <v>8001</v>
      </c>
      <c r="B2" t="s">
        <v>18</v>
      </c>
      <c r="C2" s="7">
        <v>51227.360000000001</v>
      </c>
      <c r="D2" s="7">
        <v>98899.43</v>
      </c>
      <c r="E2" s="7">
        <v>79986.259999999995</v>
      </c>
      <c r="G2" s="7">
        <v>70140.53</v>
      </c>
    </row>
    <row r="3" spans="1:8" x14ac:dyDescent="0.3">
      <c r="A3">
        <v>8005</v>
      </c>
      <c r="B3" t="s">
        <v>19</v>
      </c>
      <c r="C3" s="7">
        <v>15409.42</v>
      </c>
      <c r="G3" s="7">
        <v>15409.42</v>
      </c>
    </row>
    <row r="4" spans="1:8" x14ac:dyDescent="0.3">
      <c r="A4">
        <v>8006</v>
      </c>
      <c r="B4" t="s">
        <v>20</v>
      </c>
      <c r="C4" s="7">
        <v>24487.85</v>
      </c>
      <c r="G4" s="7">
        <v>24487.85</v>
      </c>
    </row>
    <row r="5" spans="1:8" x14ac:dyDescent="0.3">
      <c r="A5">
        <v>8007</v>
      </c>
      <c r="B5" t="s">
        <v>21</v>
      </c>
      <c r="C5" s="7">
        <v>92422.73</v>
      </c>
      <c r="G5" s="7">
        <v>92422.73</v>
      </c>
    </row>
    <row r="6" spans="1:8" x14ac:dyDescent="0.3">
      <c r="B6" t="s">
        <v>22</v>
      </c>
      <c r="C6" s="7">
        <v>183547.36</v>
      </c>
      <c r="D6" s="7">
        <v>98899.43</v>
      </c>
      <c r="E6" s="7">
        <v>79986.259999999995</v>
      </c>
      <c r="F6">
        <v>0</v>
      </c>
      <c r="G6" s="7">
        <v>202460.53</v>
      </c>
    </row>
    <row r="8" spans="1:8" x14ac:dyDescent="0.3">
      <c r="A8">
        <v>9001</v>
      </c>
      <c r="B8" t="s">
        <v>23</v>
      </c>
      <c r="C8" s="7">
        <v>-53772.45</v>
      </c>
      <c r="D8" s="7">
        <v>34038.879999999997</v>
      </c>
      <c r="F8" s="7">
        <v>-18074.86</v>
      </c>
      <c r="G8" s="7">
        <v>-37808.43</v>
      </c>
      <c r="H8" s="7"/>
    </row>
    <row r="9" spans="1:8" x14ac:dyDescent="0.3">
      <c r="A9">
        <v>9002</v>
      </c>
      <c r="B9" t="s">
        <v>91</v>
      </c>
      <c r="C9" s="7">
        <v>3308.21</v>
      </c>
      <c r="G9" s="7">
        <v>3308.21</v>
      </c>
    </row>
    <row r="10" spans="1:8" x14ac:dyDescent="0.3">
      <c r="A10">
        <v>9500</v>
      </c>
      <c r="B10" t="s">
        <v>24</v>
      </c>
    </row>
    <row r="11" spans="1:8" x14ac:dyDescent="0.3">
      <c r="A11">
        <v>9501</v>
      </c>
      <c r="B11" t="s">
        <v>96</v>
      </c>
      <c r="C11">
        <v>0</v>
      </c>
      <c r="E11">
        <v>477.78</v>
      </c>
      <c r="F11">
        <v>477.78</v>
      </c>
      <c r="G11">
        <v>0</v>
      </c>
    </row>
    <row r="12" spans="1:8" x14ac:dyDescent="0.3">
      <c r="A12">
        <v>9502</v>
      </c>
      <c r="B12" t="s">
        <v>97</v>
      </c>
      <c r="C12" s="7">
        <v>1154.19</v>
      </c>
      <c r="E12">
        <v>41.19</v>
      </c>
      <c r="G12" s="7">
        <v>1113</v>
      </c>
    </row>
    <row r="13" spans="1:8" x14ac:dyDescent="0.3">
      <c r="A13">
        <v>9503</v>
      </c>
      <c r="B13" t="s">
        <v>98</v>
      </c>
      <c r="C13">
        <v>0</v>
      </c>
      <c r="E13" s="7">
        <v>2004.52</v>
      </c>
      <c r="F13" s="7">
        <v>2004.52</v>
      </c>
      <c r="G13">
        <v>0</v>
      </c>
    </row>
    <row r="14" spans="1:8" x14ac:dyDescent="0.3">
      <c r="A14">
        <v>9505</v>
      </c>
      <c r="B14" t="s">
        <v>99</v>
      </c>
      <c r="C14" s="7">
        <v>3901.38</v>
      </c>
      <c r="E14" s="7">
        <v>6502.29</v>
      </c>
      <c r="F14" s="7">
        <v>2600.91</v>
      </c>
      <c r="G14">
        <v>0</v>
      </c>
    </row>
    <row r="15" spans="1:8" x14ac:dyDescent="0.3">
      <c r="A15">
        <v>9506</v>
      </c>
      <c r="B15" t="s">
        <v>100</v>
      </c>
      <c r="C15">
        <v>134.41999999999999</v>
      </c>
      <c r="G15">
        <v>134.41999999999999</v>
      </c>
    </row>
    <row r="16" spans="1:8" x14ac:dyDescent="0.3">
      <c r="A16">
        <v>9507</v>
      </c>
      <c r="B16" t="s">
        <v>165</v>
      </c>
      <c r="C16">
        <v>0</v>
      </c>
      <c r="E16">
        <v>200</v>
      </c>
      <c r="F16">
        <v>200</v>
      </c>
      <c r="G16">
        <v>0</v>
      </c>
    </row>
    <row r="17" spans="1:9" x14ac:dyDescent="0.3">
      <c r="A17">
        <v>9509</v>
      </c>
      <c r="B17" t="s">
        <v>101</v>
      </c>
      <c r="C17">
        <v>175</v>
      </c>
      <c r="G17">
        <v>175</v>
      </c>
    </row>
    <row r="18" spans="1:9" x14ac:dyDescent="0.3">
      <c r="A18">
        <v>9510</v>
      </c>
      <c r="B18" t="s">
        <v>102</v>
      </c>
      <c r="C18">
        <v>0</v>
      </c>
      <c r="D18">
        <v>-4</v>
      </c>
      <c r="E18">
        <v>279.17</v>
      </c>
      <c r="F18">
        <v>283.17</v>
      </c>
      <c r="G18">
        <v>0</v>
      </c>
    </row>
    <row r="19" spans="1:9" x14ac:dyDescent="0.3">
      <c r="A19">
        <v>9512</v>
      </c>
      <c r="B19" t="s">
        <v>103</v>
      </c>
      <c r="C19">
        <v>620.39</v>
      </c>
      <c r="D19">
        <v>145.09</v>
      </c>
      <c r="E19" s="7">
        <v>1196.03</v>
      </c>
      <c r="F19">
        <v>430.55</v>
      </c>
      <c r="G19">
        <v>0</v>
      </c>
    </row>
    <row r="20" spans="1:9" x14ac:dyDescent="0.3">
      <c r="A20">
        <v>9513</v>
      </c>
      <c r="B20" t="s">
        <v>104</v>
      </c>
      <c r="C20">
        <v>0</v>
      </c>
      <c r="E20" s="7">
        <v>9916.68</v>
      </c>
      <c r="F20" s="7">
        <v>9916.68</v>
      </c>
      <c r="G20">
        <v>0</v>
      </c>
    </row>
    <row r="21" spans="1:9" x14ac:dyDescent="0.3">
      <c r="A21">
        <v>9515</v>
      </c>
      <c r="B21" t="s">
        <v>105</v>
      </c>
      <c r="C21">
        <v>0</v>
      </c>
      <c r="D21">
        <v>1.5</v>
      </c>
      <c r="G21">
        <v>1.5</v>
      </c>
    </row>
    <row r="22" spans="1:9" x14ac:dyDescent="0.3">
      <c r="A22">
        <v>9620</v>
      </c>
      <c r="B22" t="s">
        <v>106</v>
      </c>
      <c r="C22">
        <v>31.47</v>
      </c>
      <c r="G22">
        <v>31.47</v>
      </c>
    </row>
    <row r="23" spans="1:9" x14ac:dyDescent="0.3">
      <c r="A23">
        <v>9648</v>
      </c>
      <c r="B23" t="s">
        <v>107</v>
      </c>
      <c r="C23">
        <v>3.86</v>
      </c>
      <c r="G23">
        <v>3.86</v>
      </c>
    </row>
    <row r="24" spans="1:9" x14ac:dyDescent="0.3">
      <c r="A24">
        <v>9879</v>
      </c>
      <c r="B24" t="s">
        <v>108</v>
      </c>
      <c r="C24">
        <v>0</v>
      </c>
      <c r="E24" s="7">
        <v>1175.04</v>
      </c>
      <c r="F24" s="7">
        <v>1175.04</v>
      </c>
      <c r="G24">
        <v>0</v>
      </c>
    </row>
    <row r="25" spans="1:9" x14ac:dyDescent="0.3">
      <c r="A25">
        <v>9880</v>
      </c>
      <c r="B25" t="s">
        <v>109</v>
      </c>
      <c r="C25">
        <v>0</v>
      </c>
      <c r="E25">
        <v>708.77</v>
      </c>
      <c r="F25">
        <v>708.77</v>
      </c>
      <c r="G25">
        <v>0</v>
      </c>
    </row>
    <row r="26" spans="1:9" x14ac:dyDescent="0.3">
      <c r="A26">
        <v>9881</v>
      </c>
      <c r="B26" t="s">
        <v>110</v>
      </c>
      <c r="C26">
        <v>0</v>
      </c>
      <c r="E26">
        <v>277.44</v>
      </c>
      <c r="F26">
        <v>277.44</v>
      </c>
      <c r="G26">
        <v>0</v>
      </c>
    </row>
    <row r="27" spans="1:9" x14ac:dyDescent="0.3">
      <c r="A27">
        <v>9886</v>
      </c>
      <c r="B27" t="s">
        <v>111</v>
      </c>
      <c r="C27" s="7">
        <v>1841.45</v>
      </c>
      <c r="G27" s="7">
        <v>1841.45</v>
      </c>
      <c r="I27" s="7"/>
    </row>
    <row r="28" spans="1:9" x14ac:dyDescent="0.3">
      <c r="A28" t="s">
        <v>112</v>
      </c>
      <c r="B28" t="s">
        <v>112</v>
      </c>
      <c r="C28" s="7">
        <v>7862.16</v>
      </c>
      <c r="D28">
        <v>142.59</v>
      </c>
      <c r="E28" s="7">
        <v>22778.91</v>
      </c>
      <c r="F28" s="7">
        <v>18074.86</v>
      </c>
      <c r="G28" s="7">
        <v>3300.7</v>
      </c>
    </row>
    <row r="29" spans="1:9" x14ac:dyDescent="0.3">
      <c r="A29">
        <v>9600</v>
      </c>
      <c r="B29" t="s">
        <v>3</v>
      </c>
    </row>
    <row r="30" spans="1:9" x14ac:dyDescent="0.3">
      <c r="A30">
        <v>9508</v>
      </c>
      <c r="B30" t="s">
        <v>113</v>
      </c>
      <c r="C30">
        <v>89.74</v>
      </c>
      <c r="G30">
        <v>89.74</v>
      </c>
    </row>
    <row r="31" spans="1:9" x14ac:dyDescent="0.3">
      <c r="A31">
        <v>9516</v>
      </c>
      <c r="B31" t="s">
        <v>114</v>
      </c>
      <c r="C31" s="7">
        <v>38377.17</v>
      </c>
      <c r="D31">
        <v>50</v>
      </c>
      <c r="E31">
        <v>809.01</v>
      </c>
      <c r="G31" s="7">
        <v>37618.160000000003</v>
      </c>
    </row>
    <row r="32" spans="1:9" x14ac:dyDescent="0.3">
      <c r="A32">
        <v>9518</v>
      </c>
      <c r="B32" t="s">
        <v>115</v>
      </c>
      <c r="C32">
        <v>37.5</v>
      </c>
      <c r="G32">
        <v>37.5</v>
      </c>
    </row>
    <row r="33" spans="1:9" x14ac:dyDescent="0.3">
      <c r="A33">
        <v>9520</v>
      </c>
      <c r="B33" t="s">
        <v>116</v>
      </c>
      <c r="C33">
        <v>9</v>
      </c>
      <c r="G33">
        <v>9</v>
      </c>
    </row>
    <row r="34" spans="1:9" x14ac:dyDescent="0.3">
      <c r="A34">
        <v>9521</v>
      </c>
      <c r="B34" t="s">
        <v>117</v>
      </c>
      <c r="C34">
        <v>390.9</v>
      </c>
      <c r="D34">
        <v>25</v>
      </c>
      <c r="G34">
        <v>415.9</v>
      </c>
    </row>
    <row r="35" spans="1:9" x14ac:dyDescent="0.3">
      <c r="A35">
        <v>9522</v>
      </c>
      <c r="B35" t="s">
        <v>118</v>
      </c>
      <c r="C35">
        <v>50</v>
      </c>
      <c r="G35">
        <v>50</v>
      </c>
    </row>
    <row r="36" spans="1:9" x14ac:dyDescent="0.3">
      <c r="A36">
        <v>9601</v>
      </c>
      <c r="B36" t="s">
        <v>119</v>
      </c>
      <c r="C36" s="7">
        <v>76838.7</v>
      </c>
      <c r="F36" s="7">
        <v>1144.9000000000001</v>
      </c>
      <c r="G36" s="7">
        <v>77983.600000000006</v>
      </c>
    </row>
    <row r="37" spans="1:9" x14ac:dyDescent="0.3">
      <c r="A37">
        <v>9604</v>
      </c>
      <c r="B37" t="s">
        <v>120</v>
      </c>
      <c r="C37" s="7">
        <v>1398.21</v>
      </c>
      <c r="G37" s="7">
        <v>1398.21</v>
      </c>
      <c r="I37" s="7">
        <f>SUM(G30,G31:G35,F37:G58,G60,G61:G71,G73,G75)</f>
        <v>80491.940000000017</v>
      </c>
    </row>
    <row r="38" spans="1:9" x14ac:dyDescent="0.3">
      <c r="A38">
        <v>9605</v>
      </c>
      <c r="B38" t="s">
        <v>121</v>
      </c>
      <c r="C38">
        <v>855.59</v>
      </c>
      <c r="G38">
        <v>855.59</v>
      </c>
    </row>
    <row r="39" spans="1:9" x14ac:dyDescent="0.3">
      <c r="A39">
        <v>9606</v>
      </c>
      <c r="B39" t="s">
        <v>122</v>
      </c>
      <c r="C39">
        <v>177</v>
      </c>
      <c r="G39">
        <v>177</v>
      </c>
    </row>
    <row r="40" spans="1:9" x14ac:dyDescent="0.3">
      <c r="A40">
        <v>9607</v>
      </c>
      <c r="B40" t="s">
        <v>123</v>
      </c>
      <c r="C40">
        <v>155</v>
      </c>
      <c r="G40">
        <v>155</v>
      </c>
    </row>
    <row r="41" spans="1:9" x14ac:dyDescent="0.3">
      <c r="A41">
        <v>9608</v>
      </c>
      <c r="B41" t="s">
        <v>124</v>
      </c>
      <c r="C41">
        <v>2.42</v>
      </c>
      <c r="G41">
        <v>2.42</v>
      </c>
    </row>
    <row r="42" spans="1:9" x14ac:dyDescent="0.3">
      <c r="A42">
        <v>9609</v>
      </c>
      <c r="B42" t="s">
        <v>125</v>
      </c>
      <c r="C42">
        <v>1.54</v>
      </c>
      <c r="G42">
        <v>1.54</v>
      </c>
    </row>
    <row r="43" spans="1:9" x14ac:dyDescent="0.3">
      <c r="A43">
        <v>9611</v>
      </c>
      <c r="B43" t="s">
        <v>126</v>
      </c>
      <c r="C43">
        <v>117.67</v>
      </c>
      <c r="D43">
        <v>8.73</v>
      </c>
      <c r="G43">
        <v>126.4</v>
      </c>
    </row>
    <row r="44" spans="1:9" x14ac:dyDescent="0.3">
      <c r="A44">
        <v>9612</v>
      </c>
      <c r="B44" t="s">
        <v>127</v>
      </c>
      <c r="C44">
        <v>78.41</v>
      </c>
      <c r="G44">
        <v>78.41</v>
      </c>
    </row>
    <row r="45" spans="1:9" x14ac:dyDescent="0.3">
      <c r="A45">
        <v>9616</v>
      </c>
      <c r="B45" t="s">
        <v>128</v>
      </c>
      <c r="C45" s="7">
        <v>1052.6400000000001</v>
      </c>
      <c r="G45" s="7">
        <v>1052.6400000000001</v>
      </c>
    </row>
    <row r="46" spans="1:9" x14ac:dyDescent="0.3">
      <c r="A46">
        <v>9617</v>
      </c>
      <c r="B46" t="s">
        <v>129</v>
      </c>
      <c r="C46">
        <v>977.47</v>
      </c>
      <c r="G46">
        <v>977.47</v>
      </c>
    </row>
    <row r="47" spans="1:9" x14ac:dyDescent="0.3">
      <c r="A47">
        <v>9618</v>
      </c>
      <c r="B47" t="s">
        <v>130</v>
      </c>
      <c r="C47" s="7">
        <v>2602.41</v>
      </c>
      <c r="G47" s="7">
        <v>2602.41</v>
      </c>
    </row>
    <row r="48" spans="1:9" x14ac:dyDescent="0.3">
      <c r="A48">
        <v>9619</v>
      </c>
      <c r="B48" t="s">
        <v>131</v>
      </c>
      <c r="C48" s="7">
        <v>2417.64</v>
      </c>
      <c r="G48" s="7">
        <v>2417.64</v>
      </c>
    </row>
    <row r="49" spans="1:7" x14ac:dyDescent="0.3">
      <c r="A49">
        <v>9621</v>
      </c>
      <c r="B49" t="s">
        <v>132</v>
      </c>
      <c r="C49">
        <v>393.18</v>
      </c>
      <c r="G49">
        <v>393.18</v>
      </c>
    </row>
    <row r="50" spans="1:7" x14ac:dyDescent="0.3">
      <c r="A50">
        <v>9626</v>
      </c>
      <c r="B50" t="s">
        <v>133</v>
      </c>
      <c r="C50" s="7">
        <v>11989.92</v>
      </c>
      <c r="D50">
        <v>501</v>
      </c>
      <c r="G50" s="7">
        <v>12490.92</v>
      </c>
    </row>
    <row r="51" spans="1:7" x14ac:dyDescent="0.3">
      <c r="A51">
        <v>9627</v>
      </c>
      <c r="B51" t="s">
        <v>134</v>
      </c>
      <c r="C51">
        <v>1.46</v>
      </c>
      <c r="G51">
        <v>1.46</v>
      </c>
    </row>
    <row r="52" spans="1:7" x14ac:dyDescent="0.3">
      <c r="A52">
        <v>9628</v>
      </c>
      <c r="B52" t="s">
        <v>135</v>
      </c>
      <c r="C52">
        <v>23.25</v>
      </c>
      <c r="G52">
        <v>23.25</v>
      </c>
    </row>
    <row r="53" spans="1:7" x14ac:dyDescent="0.3">
      <c r="A53">
        <v>9630</v>
      </c>
      <c r="B53" t="s">
        <v>136</v>
      </c>
      <c r="C53">
        <v>430</v>
      </c>
      <c r="G53">
        <v>430</v>
      </c>
    </row>
    <row r="54" spans="1:7" x14ac:dyDescent="0.3">
      <c r="A54">
        <v>9649</v>
      </c>
      <c r="B54" t="s">
        <v>137</v>
      </c>
      <c r="C54">
        <v>283.10000000000002</v>
      </c>
      <c r="G54">
        <v>283.10000000000002</v>
      </c>
    </row>
    <row r="55" spans="1:7" x14ac:dyDescent="0.3">
      <c r="A55">
        <v>9652</v>
      </c>
      <c r="B55" t="s">
        <v>138</v>
      </c>
      <c r="C55">
        <v>398</v>
      </c>
      <c r="D55">
        <v>25</v>
      </c>
      <c r="G55">
        <v>423</v>
      </c>
    </row>
    <row r="56" spans="1:7" x14ac:dyDescent="0.3">
      <c r="A56">
        <v>9656</v>
      </c>
      <c r="B56" t="s">
        <v>139</v>
      </c>
      <c r="C56" s="7">
        <v>4272.63</v>
      </c>
      <c r="G56" s="7">
        <v>4272.63</v>
      </c>
    </row>
    <row r="57" spans="1:7" x14ac:dyDescent="0.3">
      <c r="A57">
        <v>9657</v>
      </c>
      <c r="B57" t="s">
        <v>140</v>
      </c>
      <c r="C57">
        <v>144.99</v>
      </c>
      <c r="G57">
        <v>144.99</v>
      </c>
    </row>
    <row r="58" spans="1:7" x14ac:dyDescent="0.3">
      <c r="A58">
        <v>9661</v>
      </c>
      <c r="B58" t="s">
        <v>141</v>
      </c>
      <c r="C58">
        <v>60</v>
      </c>
      <c r="G58">
        <v>60</v>
      </c>
    </row>
    <row r="59" spans="1:7" x14ac:dyDescent="0.3">
      <c r="A59">
        <v>9665</v>
      </c>
      <c r="B59" t="s">
        <v>142</v>
      </c>
      <c r="C59" s="7">
        <v>92094.98</v>
      </c>
      <c r="G59" s="7">
        <v>92094.98</v>
      </c>
    </row>
    <row r="60" spans="1:7" x14ac:dyDescent="0.3">
      <c r="A60">
        <v>9715</v>
      </c>
      <c r="B60" t="s">
        <v>143</v>
      </c>
      <c r="C60">
        <v>268.27</v>
      </c>
      <c r="G60">
        <v>268.27</v>
      </c>
    </row>
    <row r="61" spans="1:7" x14ac:dyDescent="0.3">
      <c r="A61">
        <v>9732</v>
      </c>
      <c r="B61" t="s">
        <v>144</v>
      </c>
      <c r="C61">
        <v>280.45999999999998</v>
      </c>
      <c r="G61">
        <v>280.45999999999998</v>
      </c>
    </row>
    <row r="62" spans="1:7" x14ac:dyDescent="0.3">
      <c r="A62">
        <v>9738</v>
      </c>
      <c r="B62" t="s">
        <v>145</v>
      </c>
      <c r="C62" s="7">
        <v>1010</v>
      </c>
      <c r="G62" s="7">
        <v>1010</v>
      </c>
    </row>
    <row r="63" spans="1:7" x14ac:dyDescent="0.3">
      <c r="A63">
        <v>9743</v>
      </c>
      <c r="B63" t="s">
        <v>146</v>
      </c>
      <c r="C63" s="7">
        <v>1093.77</v>
      </c>
      <c r="G63" s="7">
        <v>1093.77</v>
      </c>
    </row>
    <row r="64" spans="1:7" x14ac:dyDescent="0.3">
      <c r="A64">
        <v>9761</v>
      </c>
      <c r="B64" t="s">
        <v>147</v>
      </c>
      <c r="C64">
        <v>649.05999999999995</v>
      </c>
      <c r="G64">
        <v>649.05999999999995</v>
      </c>
    </row>
    <row r="65" spans="1:7" x14ac:dyDescent="0.3">
      <c r="A65">
        <v>9762</v>
      </c>
      <c r="B65" t="s">
        <v>166</v>
      </c>
      <c r="C65">
        <v>0</v>
      </c>
      <c r="D65">
        <v>100</v>
      </c>
      <c r="E65">
        <v>100</v>
      </c>
      <c r="G65">
        <v>0</v>
      </c>
    </row>
    <row r="66" spans="1:7" x14ac:dyDescent="0.3">
      <c r="A66">
        <v>9765</v>
      </c>
      <c r="B66" t="s">
        <v>148</v>
      </c>
      <c r="C66">
        <v>45</v>
      </c>
      <c r="G66">
        <v>45</v>
      </c>
    </row>
    <row r="67" spans="1:7" x14ac:dyDescent="0.3">
      <c r="A67">
        <v>9766</v>
      </c>
      <c r="B67" t="s">
        <v>149</v>
      </c>
      <c r="C67">
        <v>100</v>
      </c>
      <c r="G67">
        <v>100</v>
      </c>
    </row>
    <row r="68" spans="1:7" x14ac:dyDescent="0.3">
      <c r="A68">
        <v>9772</v>
      </c>
      <c r="B68" t="s">
        <v>150</v>
      </c>
      <c r="C68">
        <v>-100</v>
      </c>
      <c r="G68">
        <v>-100</v>
      </c>
    </row>
    <row r="69" spans="1:7" x14ac:dyDescent="0.3">
      <c r="A69">
        <v>9775</v>
      </c>
      <c r="B69" t="s">
        <v>151</v>
      </c>
      <c r="C69" s="7">
        <v>6312.14</v>
      </c>
      <c r="G69" s="7">
        <v>6312.14</v>
      </c>
    </row>
    <row r="70" spans="1:7" x14ac:dyDescent="0.3">
      <c r="A70">
        <v>9877</v>
      </c>
      <c r="B70" t="s">
        <v>152</v>
      </c>
      <c r="C70" s="7">
        <v>4384.16</v>
      </c>
      <c r="D70">
        <v>698</v>
      </c>
      <c r="E70">
        <v>465.33</v>
      </c>
      <c r="G70" s="7">
        <v>4616.83</v>
      </c>
    </row>
    <row r="71" spans="1:7" x14ac:dyDescent="0.3">
      <c r="A71">
        <v>9878</v>
      </c>
      <c r="B71" t="s">
        <v>153</v>
      </c>
      <c r="C71" s="7">
        <v>1144.9000000000001</v>
      </c>
      <c r="F71" s="7">
        <v>-1144.9000000000001</v>
      </c>
      <c r="G71">
        <v>0</v>
      </c>
    </row>
    <row r="72" spans="1:7" x14ac:dyDescent="0.3">
      <c r="A72">
        <v>9883</v>
      </c>
      <c r="B72" t="s">
        <v>154</v>
      </c>
      <c r="C72" s="7">
        <v>-15047.78</v>
      </c>
      <c r="D72" s="7">
        <v>6852.22</v>
      </c>
      <c r="G72" s="7">
        <v>-8195.56</v>
      </c>
    </row>
    <row r="73" spans="1:7" x14ac:dyDescent="0.3">
      <c r="A73">
        <v>9884</v>
      </c>
      <c r="B73" t="s">
        <v>155</v>
      </c>
      <c r="C73">
        <v>160</v>
      </c>
      <c r="D73">
        <v>625</v>
      </c>
      <c r="G73">
        <v>785</v>
      </c>
    </row>
    <row r="74" spans="1:7" x14ac:dyDescent="0.3">
      <c r="A74">
        <v>9885</v>
      </c>
      <c r="B74" t="s">
        <v>156</v>
      </c>
      <c r="C74" s="7">
        <v>-8714.91</v>
      </c>
      <c r="G74" s="7">
        <v>-8714.91</v>
      </c>
    </row>
    <row r="75" spans="1:7" x14ac:dyDescent="0.3">
      <c r="A75">
        <v>9890</v>
      </c>
      <c r="B75" t="s">
        <v>157</v>
      </c>
      <c r="C75" s="7">
        <v>-1156.1500000000001</v>
      </c>
      <c r="G75" s="7">
        <v>-1156.1500000000001</v>
      </c>
    </row>
    <row r="76" spans="1:7" x14ac:dyDescent="0.3">
      <c r="A76" t="s">
        <v>158</v>
      </c>
      <c r="B76" t="s">
        <v>158</v>
      </c>
      <c r="C76" s="7">
        <v>226149.44</v>
      </c>
      <c r="D76" s="7">
        <v>8884.9500000000007</v>
      </c>
      <c r="E76" s="7">
        <v>1374.34</v>
      </c>
      <c r="G76" s="7">
        <v>233660.05</v>
      </c>
    </row>
    <row r="77" spans="1:7" x14ac:dyDescent="0.3">
      <c r="A77">
        <v>9700</v>
      </c>
      <c r="B77" t="s">
        <v>25</v>
      </c>
    </row>
    <row r="78" spans="1:7" x14ac:dyDescent="0.3">
      <c r="A78">
        <v>9706</v>
      </c>
      <c r="B78" t="s">
        <v>159</v>
      </c>
      <c r="C78">
        <v>0</v>
      </c>
      <c r="D78" s="7">
        <v>1000</v>
      </c>
      <c r="E78" s="7">
        <v>1000</v>
      </c>
      <c r="G78">
        <v>0</v>
      </c>
    </row>
    <row r="79" spans="1:7" x14ac:dyDescent="0.3">
      <c r="A79">
        <v>9707</v>
      </c>
      <c r="B79" t="s">
        <v>160</v>
      </c>
      <c r="C79">
        <v>0</v>
      </c>
      <c r="D79">
        <v>300</v>
      </c>
      <c r="E79">
        <v>300</v>
      </c>
      <c r="G79">
        <v>0</v>
      </c>
    </row>
    <row r="80" spans="1:7" x14ac:dyDescent="0.3">
      <c r="A80">
        <v>9708</v>
      </c>
      <c r="B80" t="s">
        <v>161</v>
      </c>
      <c r="C80">
        <v>0</v>
      </c>
      <c r="D80" s="7">
        <v>1000</v>
      </c>
      <c r="E80" s="7">
        <v>1000</v>
      </c>
      <c r="G80">
        <v>0</v>
      </c>
    </row>
    <row r="81" spans="1:7" x14ac:dyDescent="0.3">
      <c r="A81">
        <v>9747</v>
      </c>
      <c r="B81" t="s">
        <v>162</v>
      </c>
      <c r="C81">
        <v>0</v>
      </c>
      <c r="D81">
        <v>639.71</v>
      </c>
      <c r="E81">
        <v>639.71</v>
      </c>
      <c r="G81">
        <v>0</v>
      </c>
    </row>
    <row r="82" spans="1:7" x14ac:dyDescent="0.3">
      <c r="A82">
        <v>9755</v>
      </c>
      <c r="B82" t="s">
        <v>167</v>
      </c>
      <c r="C82">
        <v>0</v>
      </c>
      <c r="D82">
        <v>25</v>
      </c>
      <c r="E82">
        <v>25</v>
      </c>
      <c r="G82">
        <v>0</v>
      </c>
    </row>
    <row r="83" spans="1:7" x14ac:dyDescent="0.3">
      <c r="A83" t="s">
        <v>163</v>
      </c>
      <c r="B83" t="s">
        <v>163</v>
      </c>
      <c r="D83" s="7">
        <v>2964.71</v>
      </c>
      <c r="E83" s="7">
        <v>2964.71</v>
      </c>
    </row>
    <row r="84" spans="1:7" x14ac:dyDescent="0.3">
      <c r="B84" t="s">
        <v>26</v>
      </c>
      <c r="C84" s="7">
        <v>183547.36</v>
      </c>
      <c r="D84" s="7">
        <v>46031.13</v>
      </c>
      <c r="E84" s="7">
        <v>27117.96</v>
      </c>
      <c r="F84">
        <v>0</v>
      </c>
      <c r="G84" s="7">
        <v>202460.53</v>
      </c>
    </row>
    <row r="86" spans="1:7" x14ac:dyDescent="0.3">
      <c r="A86">
        <v>1</v>
      </c>
      <c r="B86" t="s">
        <v>27</v>
      </c>
      <c r="C86">
        <v>0</v>
      </c>
      <c r="D86" s="7">
        <v>42429.24</v>
      </c>
      <c r="E86" s="7">
        <v>42429.24</v>
      </c>
      <c r="G86">
        <v>0</v>
      </c>
    </row>
    <row r="87" spans="1:7" x14ac:dyDescent="0.3">
      <c r="A87">
        <v>500</v>
      </c>
      <c r="B87" t="s">
        <v>28</v>
      </c>
      <c r="C87">
        <v>0</v>
      </c>
      <c r="D87">
        <v>321.5</v>
      </c>
      <c r="E87">
        <v>321.5</v>
      </c>
      <c r="G87">
        <v>0</v>
      </c>
    </row>
    <row r="88" spans="1:7" x14ac:dyDescent="0.3">
      <c r="A88">
        <v>501</v>
      </c>
      <c r="B88" t="s">
        <v>29</v>
      </c>
      <c r="C88">
        <v>0</v>
      </c>
      <c r="D88">
        <v>111.56</v>
      </c>
      <c r="E88">
        <v>111.56</v>
      </c>
      <c r="G88">
        <v>0</v>
      </c>
    </row>
    <row r="89" spans="1:7" x14ac:dyDescent="0.3">
      <c r="A89">
        <v>506</v>
      </c>
      <c r="B89" t="s">
        <v>30</v>
      </c>
      <c r="C89">
        <v>0</v>
      </c>
      <c r="D89">
        <v>2</v>
      </c>
      <c r="E89">
        <v>2</v>
      </c>
      <c r="G89">
        <v>0</v>
      </c>
    </row>
    <row r="90" spans="1:7" x14ac:dyDescent="0.3">
      <c r="A90">
        <v>3515</v>
      </c>
      <c r="B90" t="s">
        <v>31</v>
      </c>
      <c r="C90">
        <v>0</v>
      </c>
      <c r="D90">
        <v>70</v>
      </c>
      <c r="E90">
        <v>70</v>
      </c>
      <c r="G90">
        <v>0</v>
      </c>
    </row>
    <row r="91" spans="1:7" x14ac:dyDescent="0.3">
      <c r="A91">
        <v>3536</v>
      </c>
      <c r="B91" t="s">
        <v>32</v>
      </c>
      <c r="C91">
        <v>0</v>
      </c>
      <c r="D91">
        <v>50</v>
      </c>
      <c r="E91">
        <v>50</v>
      </c>
      <c r="G91">
        <v>0</v>
      </c>
    </row>
    <row r="92" spans="1:7" x14ac:dyDescent="0.3">
      <c r="A92">
        <v>7005</v>
      </c>
      <c r="B92" t="s">
        <v>33</v>
      </c>
      <c r="C92">
        <v>0</v>
      </c>
      <c r="D92">
        <v>458.17</v>
      </c>
      <c r="E92">
        <v>458.17</v>
      </c>
      <c r="G92">
        <v>0</v>
      </c>
    </row>
    <row r="93" spans="1:7" x14ac:dyDescent="0.3">
      <c r="A93">
        <v>7200</v>
      </c>
      <c r="B93" t="s">
        <v>34</v>
      </c>
      <c r="C93">
        <v>0</v>
      </c>
      <c r="D93" s="7">
        <v>2340.7399999999998</v>
      </c>
      <c r="E93" s="7">
        <v>2340.7399999999998</v>
      </c>
      <c r="G93">
        <v>0</v>
      </c>
    </row>
    <row r="94" spans="1:7" x14ac:dyDescent="0.3">
      <c r="A94">
        <v>7400</v>
      </c>
      <c r="B94" t="s">
        <v>35</v>
      </c>
      <c r="C94">
        <v>0</v>
      </c>
      <c r="D94">
        <v>1.5</v>
      </c>
      <c r="E94">
        <v>1.5</v>
      </c>
      <c r="G94">
        <v>0</v>
      </c>
    </row>
    <row r="95" spans="1:7" x14ac:dyDescent="0.3">
      <c r="A95">
        <v>7450</v>
      </c>
      <c r="B95" t="s">
        <v>36</v>
      </c>
      <c r="C95">
        <v>0</v>
      </c>
      <c r="D95">
        <v>60</v>
      </c>
      <c r="E95">
        <v>60</v>
      </c>
      <c r="G95">
        <v>0</v>
      </c>
    </row>
    <row r="96" spans="1:7" x14ac:dyDescent="0.3">
      <c r="A96">
        <v>21006</v>
      </c>
      <c r="B96" t="s">
        <v>37</v>
      </c>
      <c r="C96">
        <v>0</v>
      </c>
      <c r="D96">
        <v>70</v>
      </c>
      <c r="E96">
        <v>70</v>
      </c>
      <c r="G96">
        <v>0</v>
      </c>
    </row>
    <row r="97" spans="1:7" x14ac:dyDescent="0.3">
      <c r="A97">
        <v>21079</v>
      </c>
      <c r="B97" t="s">
        <v>168</v>
      </c>
      <c r="C97">
        <v>0</v>
      </c>
      <c r="D97">
        <v>145</v>
      </c>
      <c r="E97">
        <v>145</v>
      </c>
      <c r="G97">
        <v>0</v>
      </c>
    </row>
    <row r="98" spans="1:7" x14ac:dyDescent="0.3">
      <c r="A98">
        <v>21084</v>
      </c>
      <c r="B98" t="s">
        <v>38</v>
      </c>
      <c r="C98">
        <v>0</v>
      </c>
      <c r="D98">
        <v>50</v>
      </c>
      <c r="E98">
        <v>50</v>
      </c>
      <c r="G98">
        <v>0</v>
      </c>
    </row>
    <row r="99" spans="1:7" x14ac:dyDescent="0.3">
      <c r="A99">
        <v>31042</v>
      </c>
      <c r="B99" t="s">
        <v>39</v>
      </c>
      <c r="C99">
        <v>0</v>
      </c>
      <c r="D99">
        <v>100</v>
      </c>
      <c r="E99">
        <v>100</v>
      </c>
      <c r="G99">
        <v>0</v>
      </c>
    </row>
    <row r="100" spans="1:7" x14ac:dyDescent="0.3">
      <c r="A100">
        <v>47000</v>
      </c>
      <c r="B100" t="s">
        <v>40</v>
      </c>
      <c r="C100">
        <v>0</v>
      </c>
      <c r="D100" s="7">
        <v>4658.59</v>
      </c>
      <c r="E100" s="7">
        <v>4658.59</v>
      </c>
      <c r="G100">
        <v>0</v>
      </c>
    </row>
    <row r="101" spans="1:7" x14ac:dyDescent="0.3">
      <c r="A101">
        <v>78060</v>
      </c>
      <c r="B101" t="s">
        <v>169</v>
      </c>
      <c r="D101" s="7">
        <v>2000</v>
      </c>
      <c r="E101" s="7">
        <v>2000</v>
      </c>
      <c r="G101">
        <v>0</v>
      </c>
    </row>
    <row r="102" spans="1:7" x14ac:dyDescent="0.3">
      <c r="B102" t="s">
        <v>41</v>
      </c>
      <c r="C102">
        <v>0</v>
      </c>
      <c r="D102" s="7">
        <v>52868.3</v>
      </c>
      <c r="E102" s="7">
        <v>52868.3</v>
      </c>
      <c r="F102">
        <v>0</v>
      </c>
      <c r="G102">
        <v>0</v>
      </c>
    </row>
    <row r="103" spans="1:7" x14ac:dyDescent="0.3">
      <c r="B103" t="s">
        <v>42</v>
      </c>
      <c r="C103" s="7">
        <v>183547.36</v>
      </c>
      <c r="D103" s="7">
        <v>98899.43</v>
      </c>
      <c r="E103" s="7">
        <v>79986.259999999995</v>
      </c>
      <c r="F103">
        <v>0</v>
      </c>
      <c r="G103" s="7">
        <v>202460.53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4227-18DC-412A-8E50-D5760359EAB4}">
  <dimension ref="A1:G32"/>
  <sheetViews>
    <sheetView workbookViewId="0">
      <selection sqref="A1:G32"/>
    </sheetView>
  </sheetViews>
  <sheetFormatPr defaultRowHeight="14.4" x14ac:dyDescent="0.3"/>
  <cols>
    <col min="2" max="2" width="28.109375" bestFit="1" customWidth="1"/>
    <col min="3" max="3" width="10" bestFit="1" customWidth="1"/>
    <col min="6" max="6" width="9.6640625" bestFit="1" customWidth="1"/>
    <col min="7" max="7" width="10" bestFit="1" customWidth="1"/>
  </cols>
  <sheetData>
    <row r="1" spans="1:7" x14ac:dyDescent="0.3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</row>
    <row r="2" spans="1:7" x14ac:dyDescent="0.3">
      <c r="A2">
        <v>8001</v>
      </c>
      <c r="B2" t="s">
        <v>18</v>
      </c>
      <c r="C2" s="7">
        <v>51227.360000000001</v>
      </c>
      <c r="D2" s="7">
        <v>98899.43</v>
      </c>
      <c r="E2" s="7">
        <v>79986.259999999995</v>
      </c>
      <c r="G2" s="7">
        <v>70140.53</v>
      </c>
    </row>
    <row r="3" spans="1:7" x14ac:dyDescent="0.3">
      <c r="A3">
        <v>8005</v>
      </c>
      <c r="B3" t="s">
        <v>19</v>
      </c>
      <c r="C3" s="7">
        <v>15409.42</v>
      </c>
      <c r="G3" s="7">
        <v>15409.42</v>
      </c>
    </row>
    <row r="4" spans="1:7" x14ac:dyDescent="0.3">
      <c r="A4">
        <v>8006</v>
      </c>
      <c r="B4" t="s">
        <v>20</v>
      </c>
      <c r="C4" s="7">
        <v>24487.85</v>
      </c>
      <c r="G4" s="7">
        <v>24487.85</v>
      </c>
    </row>
    <row r="5" spans="1:7" x14ac:dyDescent="0.3">
      <c r="A5">
        <v>8007</v>
      </c>
      <c r="B5" t="s">
        <v>21</v>
      </c>
      <c r="C5" s="7">
        <v>92422.73</v>
      </c>
      <c r="G5" s="7">
        <v>92422.73</v>
      </c>
    </row>
    <row r="6" spans="1:7" x14ac:dyDescent="0.3">
      <c r="B6" t="s">
        <v>22</v>
      </c>
      <c r="C6" s="7">
        <v>183547.36</v>
      </c>
      <c r="D6" s="7">
        <v>98899.43</v>
      </c>
      <c r="E6" s="7">
        <v>79986.259999999995</v>
      </c>
      <c r="F6">
        <v>0</v>
      </c>
      <c r="G6" s="7">
        <v>202460.53</v>
      </c>
    </row>
    <row r="8" spans="1:7" x14ac:dyDescent="0.3">
      <c r="A8">
        <v>9001</v>
      </c>
      <c r="B8" t="s">
        <v>23</v>
      </c>
      <c r="C8" s="7">
        <v>-53772.45</v>
      </c>
      <c r="D8" s="7">
        <v>34038.879999999997</v>
      </c>
      <c r="F8" s="7">
        <v>-18074.86</v>
      </c>
      <c r="G8" s="7">
        <v>-37808.43</v>
      </c>
    </row>
    <row r="9" spans="1:7" x14ac:dyDescent="0.3">
      <c r="A9">
        <v>9002</v>
      </c>
      <c r="B9" t="s">
        <v>91</v>
      </c>
      <c r="C9" s="7">
        <v>3308.21</v>
      </c>
      <c r="G9" s="7">
        <v>3308.21</v>
      </c>
    </row>
    <row r="10" spans="1:7" x14ac:dyDescent="0.3">
      <c r="A10">
        <v>9500</v>
      </c>
      <c r="B10" t="s">
        <v>24</v>
      </c>
      <c r="C10" s="7">
        <v>7862.16</v>
      </c>
      <c r="D10">
        <v>142.59</v>
      </c>
      <c r="E10" s="7">
        <v>22778.91</v>
      </c>
      <c r="F10" s="7">
        <v>18074.86</v>
      </c>
      <c r="G10" s="7">
        <v>3300.7</v>
      </c>
    </row>
    <row r="11" spans="1:7" x14ac:dyDescent="0.3">
      <c r="A11">
        <v>9600</v>
      </c>
      <c r="B11" t="s">
        <v>3</v>
      </c>
      <c r="C11" s="7">
        <v>226149.44</v>
      </c>
      <c r="D11" s="7">
        <v>8884.9500000000007</v>
      </c>
      <c r="E11" s="7">
        <v>1374.34</v>
      </c>
      <c r="F11">
        <v>0</v>
      </c>
      <c r="G11" s="7">
        <v>233660.05</v>
      </c>
    </row>
    <row r="12" spans="1:7" x14ac:dyDescent="0.3">
      <c r="A12">
        <v>9700</v>
      </c>
      <c r="B12" t="s">
        <v>25</v>
      </c>
      <c r="C12">
        <v>0</v>
      </c>
      <c r="D12" s="7">
        <v>2964.71</v>
      </c>
      <c r="E12" s="7">
        <v>2964.71</v>
      </c>
      <c r="G12">
        <v>0</v>
      </c>
    </row>
    <row r="13" spans="1:7" x14ac:dyDescent="0.3">
      <c r="B13" t="s">
        <v>26</v>
      </c>
      <c r="C13" s="7">
        <v>183547.36</v>
      </c>
      <c r="D13" s="7">
        <v>46031.13</v>
      </c>
      <c r="E13" s="7">
        <v>27117.96</v>
      </c>
      <c r="F13">
        <v>0</v>
      </c>
      <c r="G13" s="7">
        <v>202460.53</v>
      </c>
    </row>
    <row r="15" spans="1:7" x14ac:dyDescent="0.3">
      <c r="A15">
        <v>1</v>
      </c>
      <c r="B15" t="s">
        <v>27</v>
      </c>
      <c r="C15">
        <v>0</v>
      </c>
      <c r="D15" s="7">
        <v>42429.24</v>
      </c>
      <c r="E15" s="7">
        <v>42429.24</v>
      </c>
      <c r="G15">
        <v>0</v>
      </c>
    </row>
    <row r="16" spans="1:7" x14ac:dyDescent="0.3">
      <c r="A16">
        <v>500</v>
      </c>
      <c r="B16" t="s">
        <v>28</v>
      </c>
      <c r="C16">
        <v>0</v>
      </c>
      <c r="D16">
        <v>321.5</v>
      </c>
      <c r="E16">
        <v>321.5</v>
      </c>
      <c r="G16">
        <v>0</v>
      </c>
    </row>
    <row r="17" spans="1:7" x14ac:dyDescent="0.3">
      <c r="A17">
        <v>501</v>
      </c>
      <c r="B17" t="s">
        <v>29</v>
      </c>
      <c r="C17">
        <v>0</v>
      </c>
      <c r="D17">
        <v>111.56</v>
      </c>
      <c r="E17">
        <v>111.56</v>
      </c>
      <c r="G17">
        <v>0</v>
      </c>
    </row>
    <row r="18" spans="1:7" x14ac:dyDescent="0.3">
      <c r="A18">
        <v>506</v>
      </c>
      <c r="B18" t="s">
        <v>30</v>
      </c>
      <c r="C18">
        <v>0</v>
      </c>
      <c r="D18">
        <v>2</v>
      </c>
      <c r="E18">
        <v>2</v>
      </c>
      <c r="G18">
        <v>0</v>
      </c>
    </row>
    <row r="19" spans="1:7" x14ac:dyDescent="0.3">
      <c r="A19">
        <v>3515</v>
      </c>
      <c r="B19" t="s">
        <v>31</v>
      </c>
      <c r="C19">
        <v>0</v>
      </c>
      <c r="D19">
        <v>70</v>
      </c>
      <c r="E19">
        <v>70</v>
      </c>
      <c r="G19">
        <v>0</v>
      </c>
    </row>
    <row r="20" spans="1:7" x14ac:dyDescent="0.3">
      <c r="A20">
        <v>3536</v>
      </c>
      <c r="B20" t="s">
        <v>32</v>
      </c>
      <c r="C20">
        <v>0</v>
      </c>
      <c r="D20">
        <v>50</v>
      </c>
      <c r="E20">
        <v>50</v>
      </c>
      <c r="G20">
        <v>0</v>
      </c>
    </row>
    <row r="21" spans="1:7" x14ac:dyDescent="0.3">
      <c r="A21">
        <v>7005</v>
      </c>
      <c r="B21" t="s">
        <v>33</v>
      </c>
      <c r="C21">
        <v>0</v>
      </c>
      <c r="D21">
        <v>458.17</v>
      </c>
      <c r="E21">
        <v>458.17</v>
      </c>
      <c r="G21">
        <v>0</v>
      </c>
    </row>
    <row r="22" spans="1:7" x14ac:dyDescent="0.3">
      <c r="A22">
        <v>7200</v>
      </c>
      <c r="B22" t="s">
        <v>34</v>
      </c>
      <c r="C22">
        <v>0</v>
      </c>
      <c r="D22" s="7">
        <v>2340.7399999999998</v>
      </c>
      <c r="E22" s="7">
        <v>2340.7399999999998</v>
      </c>
      <c r="G22">
        <v>0</v>
      </c>
    </row>
    <row r="23" spans="1:7" x14ac:dyDescent="0.3">
      <c r="A23">
        <v>7400</v>
      </c>
      <c r="B23" t="s">
        <v>35</v>
      </c>
      <c r="C23">
        <v>0</v>
      </c>
      <c r="D23">
        <v>1.5</v>
      </c>
      <c r="E23">
        <v>1.5</v>
      </c>
      <c r="G23">
        <v>0</v>
      </c>
    </row>
    <row r="24" spans="1:7" x14ac:dyDescent="0.3">
      <c r="A24">
        <v>7450</v>
      </c>
      <c r="B24" t="s">
        <v>36</v>
      </c>
      <c r="C24">
        <v>0</v>
      </c>
      <c r="D24">
        <v>60</v>
      </c>
      <c r="E24">
        <v>60</v>
      </c>
      <c r="G24">
        <v>0</v>
      </c>
    </row>
    <row r="25" spans="1:7" x14ac:dyDescent="0.3">
      <c r="A25">
        <v>21006</v>
      </c>
      <c r="B25" t="s">
        <v>37</v>
      </c>
      <c r="C25">
        <v>0</v>
      </c>
      <c r="D25">
        <v>70</v>
      </c>
      <c r="E25">
        <v>70</v>
      </c>
      <c r="G25">
        <v>0</v>
      </c>
    </row>
    <row r="26" spans="1:7" x14ac:dyDescent="0.3">
      <c r="A26">
        <v>21079</v>
      </c>
      <c r="B26" t="s">
        <v>168</v>
      </c>
      <c r="C26">
        <v>0</v>
      </c>
      <c r="D26">
        <v>145</v>
      </c>
      <c r="E26">
        <v>145</v>
      </c>
      <c r="G26">
        <v>0</v>
      </c>
    </row>
    <row r="27" spans="1:7" x14ac:dyDescent="0.3">
      <c r="A27">
        <v>21084</v>
      </c>
      <c r="B27" t="s">
        <v>38</v>
      </c>
      <c r="C27">
        <v>0</v>
      </c>
      <c r="D27">
        <v>50</v>
      </c>
      <c r="E27">
        <v>50</v>
      </c>
      <c r="G27">
        <v>0</v>
      </c>
    </row>
    <row r="28" spans="1:7" x14ac:dyDescent="0.3">
      <c r="A28">
        <v>31042</v>
      </c>
      <c r="B28" t="s">
        <v>39</v>
      </c>
      <c r="C28">
        <v>0</v>
      </c>
      <c r="D28">
        <v>100</v>
      </c>
      <c r="E28">
        <v>100</v>
      </c>
      <c r="G28">
        <v>0</v>
      </c>
    </row>
    <row r="29" spans="1:7" x14ac:dyDescent="0.3">
      <c r="A29">
        <v>47000</v>
      </c>
      <c r="B29" t="s">
        <v>40</v>
      </c>
      <c r="C29">
        <v>0</v>
      </c>
      <c r="D29" s="7">
        <v>4658.59</v>
      </c>
      <c r="E29" s="7">
        <v>4658.59</v>
      </c>
      <c r="G29">
        <v>0</v>
      </c>
    </row>
    <row r="30" spans="1:7" x14ac:dyDescent="0.3">
      <c r="A30">
        <v>78060</v>
      </c>
      <c r="B30" t="s">
        <v>169</v>
      </c>
      <c r="D30" s="7">
        <v>2000</v>
      </c>
      <c r="E30" s="7">
        <v>2000</v>
      </c>
      <c r="G30">
        <v>0</v>
      </c>
    </row>
    <row r="31" spans="1:7" x14ac:dyDescent="0.3">
      <c r="B31" t="s">
        <v>41</v>
      </c>
      <c r="C31">
        <v>0</v>
      </c>
      <c r="D31" s="7">
        <v>52868.3</v>
      </c>
      <c r="E31" s="7">
        <v>52868.3</v>
      </c>
      <c r="F31">
        <v>0</v>
      </c>
      <c r="G31">
        <v>0</v>
      </c>
    </row>
    <row r="32" spans="1:7" x14ac:dyDescent="0.3">
      <c r="B32" t="s">
        <v>42</v>
      </c>
      <c r="C32" s="7">
        <v>183547.36</v>
      </c>
      <c r="D32" s="7">
        <v>98899.43</v>
      </c>
      <c r="E32" s="7">
        <v>79986.259999999995</v>
      </c>
      <c r="F32">
        <v>0</v>
      </c>
      <c r="G32" s="7">
        <v>202460.53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7CA5-54B3-4033-8C0F-B45C1D91C771}">
  <dimension ref="A1:G33"/>
  <sheetViews>
    <sheetView workbookViewId="0">
      <selection sqref="A1:G33"/>
    </sheetView>
  </sheetViews>
  <sheetFormatPr defaultRowHeight="14.4" x14ac:dyDescent="0.3"/>
  <cols>
    <col min="1" max="1" width="21" bestFit="1" customWidth="1"/>
    <col min="2" max="2" width="13.21875" bestFit="1" customWidth="1"/>
    <col min="3" max="3" width="15" bestFit="1" customWidth="1"/>
    <col min="4" max="4" width="13.33203125" bestFit="1" customWidth="1"/>
    <col min="5" max="5" width="10" bestFit="1" customWidth="1"/>
    <col min="6" max="6" width="12" bestFit="1" customWidth="1"/>
    <col min="7" max="7" width="13.33203125" bestFit="1" customWidth="1"/>
  </cols>
  <sheetData>
    <row r="1" spans="1:7" x14ac:dyDescent="0.3">
      <c r="B1" t="s">
        <v>43</v>
      </c>
      <c r="C1" t="s">
        <v>43</v>
      </c>
      <c r="D1" t="s">
        <v>43</v>
      </c>
      <c r="E1" t="s">
        <v>44</v>
      </c>
      <c r="F1" t="s">
        <v>44</v>
      </c>
      <c r="G1" t="s">
        <v>44</v>
      </c>
    </row>
    <row r="2" spans="1:7" x14ac:dyDescent="0.3">
      <c r="A2" t="s">
        <v>12</v>
      </c>
      <c r="B2" t="s">
        <v>45</v>
      </c>
      <c r="C2" t="s">
        <v>46</v>
      </c>
      <c r="D2" t="s">
        <v>47</v>
      </c>
      <c r="E2" t="s">
        <v>45</v>
      </c>
      <c r="F2" t="s">
        <v>46</v>
      </c>
      <c r="G2" t="s">
        <v>47</v>
      </c>
    </row>
    <row r="3" spans="1:7" x14ac:dyDescent="0.3">
      <c r="A3" t="s">
        <v>48</v>
      </c>
      <c r="B3">
        <v>477.78</v>
      </c>
      <c r="C3" s="7">
        <v>1000</v>
      </c>
      <c r="D3">
        <v>522.22</v>
      </c>
      <c r="E3" s="7">
        <v>12995.92</v>
      </c>
      <c r="F3" s="7">
        <v>11000</v>
      </c>
      <c r="G3" s="7">
        <v>-1995.92</v>
      </c>
    </row>
    <row r="4" spans="1:7" x14ac:dyDescent="0.3">
      <c r="A4" t="s">
        <v>49</v>
      </c>
      <c r="B4">
        <v>41.19</v>
      </c>
      <c r="C4">
        <v>83.33</v>
      </c>
      <c r="D4">
        <v>42.14</v>
      </c>
      <c r="E4" s="7">
        <v>1133.7</v>
      </c>
      <c r="F4">
        <v>916.63</v>
      </c>
      <c r="G4">
        <v>-217.07</v>
      </c>
    </row>
    <row r="5" spans="1:7" x14ac:dyDescent="0.3">
      <c r="A5" t="s">
        <v>50</v>
      </c>
      <c r="B5" s="7">
        <v>2004.52</v>
      </c>
      <c r="C5" s="7">
        <v>2083.33</v>
      </c>
      <c r="D5">
        <v>78.81</v>
      </c>
      <c r="E5" s="7">
        <v>25867.93</v>
      </c>
      <c r="F5" s="7">
        <v>22916.63</v>
      </c>
      <c r="G5" s="7">
        <v>-2951.3</v>
      </c>
    </row>
    <row r="6" spans="1:7" x14ac:dyDescent="0.3">
      <c r="A6" t="s">
        <v>51</v>
      </c>
      <c r="C6">
        <v>208.33</v>
      </c>
      <c r="D6">
        <v>208.33</v>
      </c>
      <c r="F6" s="7">
        <v>2291.63</v>
      </c>
      <c r="G6" s="7">
        <v>2291.63</v>
      </c>
    </row>
    <row r="7" spans="1:7" x14ac:dyDescent="0.3">
      <c r="A7" t="s">
        <v>52</v>
      </c>
      <c r="B7" s="7">
        <v>6502.29</v>
      </c>
      <c r="C7" s="7">
        <v>1083.33</v>
      </c>
      <c r="D7" s="7">
        <v>-5418.96</v>
      </c>
      <c r="E7" s="7">
        <v>8568.08</v>
      </c>
      <c r="F7" s="7">
        <v>11916.63</v>
      </c>
      <c r="G7" s="7">
        <v>3348.55</v>
      </c>
    </row>
    <row r="8" spans="1:7" x14ac:dyDescent="0.3">
      <c r="A8" t="s">
        <v>53</v>
      </c>
      <c r="C8">
        <v>166.67</v>
      </c>
      <c r="D8">
        <v>166.67</v>
      </c>
      <c r="E8">
        <v>276.07</v>
      </c>
      <c r="F8" s="7">
        <v>1833.37</v>
      </c>
      <c r="G8" s="7">
        <v>1557.3</v>
      </c>
    </row>
    <row r="9" spans="1:7" x14ac:dyDescent="0.3">
      <c r="A9" t="s">
        <v>54</v>
      </c>
      <c r="B9">
        <v>200</v>
      </c>
      <c r="C9">
        <v>50</v>
      </c>
      <c r="D9">
        <v>-150</v>
      </c>
      <c r="E9">
        <v>970</v>
      </c>
      <c r="F9">
        <v>550</v>
      </c>
      <c r="G9">
        <v>-420</v>
      </c>
    </row>
    <row r="10" spans="1:7" x14ac:dyDescent="0.3">
      <c r="A10" t="s">
        <v>55</v>
      </c>
      <c r="C10">
        <v>16.670000000000002</v>
      </c>
      <c r="D10">
        <v>16.670000000000002</v>
      </c>
      <c r="F10">
        <v>183.37</v>
      </c>
      <c r="G10">
        <v>183.37</v>
      </c>
    </row>
    <row r="11" spans="1:7" x14ac:dyDescent="0.3">
      <c r="A11" t="s">
        <v>56</v>
      </c>
      <c r="B11">
        <v>279.17</v>
      </c>
      <c r="C11">
        <v>275</v>
      </c>
      <c r="D11">
        <v>-4.17</v>
      </c>
      <c r="E11" s="7">
        <v>4576.74</v>
      </c>
      <c r="F11" s="7">
        <v>3025</v>
      </c>
      <c r="G11" s="7">
        <v>-1551.74</v>
      </c>
    </row>
    <row r="12" spans="1:7" x14ac:dyDescent="0.3">
      <c r="A12" t="s">
        <v>57</v>
      </c>
      <c r="B12" s="7">
        <v>1196.03</v>
      </c>
      <c r="C12">
        <v>333.33</v>
      </c>
      <c r="D12">
        <v>-862.7</v>
      </c>
      <c r="E12" s="7">
        <v>5063.2</v>
      </c>
      <c r="F12" s="7">
        <v>3666.63</v>
      </c>
      <c r="G12" s="7">
        <v>-1396.57</v>
      </c>
    </row>
    <row r="13" spans="1:7" x14ac:dyDescent="0.3">
      <c r="A13" t="s">
        <v>58</v>
      </c>
      <c r="B13" s="7">
        <v>9916.68</v>
      </c>
      <c r="C13" s="7">
        <v>9916.68</v>
      </c>
      <c r="D13">
        <v>0</v>
      </c>
      <c r="E13" s="7">
        <v>109083.43</v>
      </c>
      <c r="F13" s="7">
        <v>109083.48</v>
      </c>
      <c r="G13">
        <v>0.05</v>
      </c>
    </row>
    <row r="14" spans="1:7" x14ac:dyDescent="0.3">
      <c r="A14" t="s">
        <v>59</v>
      </c>
      <c r="C14">
        <v>541.66999999999996</v>
      </c>
      <c r="D14">
        <v>541.66999999999996</v>
      </c>
      <c r="E14" s="7">
        <v>15464.22</v>
      </c>
      <c r="F14" s="7">
        <v>5958.37</v>
      </c>
      <c r="G14" s="7">
        <v>-9505.85</v>
      </c>
    </row>
    <row r="15" spans="1:7" x14ac:dyDescent="0.3">
      <c r="A15" t="s">
        <v>60</v>
      </c>
      <c r="C15">
        <v>83.33</v>
      </c>
      <c r="D15">
        <v>83.33</v>
      </c>
      <c r="E15" s="7">
        <v>1613</v>
      </c>
      <c r="F15">
        <v>916.63</v>
      </c>
      <c r="G15">
        <v>-696.37</v>
      </c>
    </row>
    <row r="16" spans="1:7" x14ac:dyDescent="0.3">
      <c r="A16" t="s">
        <v>61</v>
      </c>
      <c r="C16">
        <v>100</v>
      </c>
      <c r="D16">
        <v>100</v>
      </c>
      <c r="E16" s="7">
        <v>1832.1</v>
      </c>
      <c r="F16" s="7">
        <v>1100</v>
      </c>
      <c r="G16">
        <v>-732.1</v>
      </c>
    </row>
    <row r="17" spans="1:7" x14ac:dyDescent="0.3">
      <c r="A17" t="s">
        <v>62</v>
      </c>
      <c r="C17">
        <v>25</v>
      </c>
      <c r="D17">
        <v>25</v>
      </c>
      <c r="F17">
        <v>275</v>
      </c>
      <c r="G17">
        <v>275</v>
      </c>
    </row>
    <row r="18" spans="1:7" x14ac:dyDescent="0.3">
      <c r="A18" t="s">
        <v>63</v>
      </c>
      <c r="C18">
        <v>25</v>
      </c>
      <c r="D18">
        <v>25</v>
      </c>
      <c r="E18">
        <v>172.78</v>
      </c>
      <c r="F18">
        <v>275</v>
      </c>
      <c r="G18">
        <v>102.22</v>
      </c>
    </row>
    <row r="19" spans="1:7" x14ac:dyDescent="0.3">
      <c r="A19" t="s">
        <v>64</v>
      </c>
      <c r="C19">
        <v>83.33</v>
      </c>
      <c r="D19">
        <v>83.33</v>
      </c>
      <c r="E19">
        <v>763.86</v>
      </c>
      <c r="F19">
        <v>916.63</v>
      </c>
      <c r="G19">
        <v>152.77000000000001</v>
      </c>
    </row>
    <row r="20" spans="1:7" x14ac:dyDescent="0.3">
      <c r="A20" t="s">
        <v>65</v>
      </c>
      <c r="C20">
        <v>41.67</v>
      </c>
      <c r="D20">
        <v>41.67</v>
      </c>
      <c r="F20">
        <v>458.37</v>
      </c>
      <c r="G20">
        <v>458.37</v>
      </c>
    </row>
    <row r="21" spans="1:7" x14ac:dyDescent="0.3">
      <c r="A21" t="s">
        <v>66</v>
      </c>
      <c r="B21" s="7">
        <v>1175.04</v>
      </c>
      <c r="C21" s="7">
        <v>1275</v>
      </c>
      <c r="D21">
        <v>99.96</v>
      </c>
      <c r="E21" s="7">
        <v>13875.26</v>
      </c>
      <c r="F21" s="7">
        <v>14025</v>
      </c>
      <c r="G21">
        <v>149.74</v>
      </c>
    </row>
    <row r="22" spans="1:7" x14ac:dyDescent="0.3">
      <c r="A22" t="s">
        <v>67</v>
      </c>
      <c r="B22">
        <v>708.77</v>
      </c>
      <c r="C22">
        <v>733.33</v>
      </c>
      <c r="D22">
        <v>24.56</v>
      </c>
      <c r="E22" s="7">
        <v>8219.57</v>
      </c>
      <c r="F22" s="7">
        <v>8066.63</v>
      </c>
      <c r="G22">
        <v>-152.94</v>
      </c>
    </row>
    <row r="23" spans="1:7" x14ac:dyDescent="0.3">
      <c r="A23" t="s">
        <v>68</v>
      </c>
      <c r="B23">
        <v>277.44</v>
      </c>
      <c r="C23">
        <v>333.33</v>
      </c>
      <c r="D23">
        <v>55.89</v>
      </c>
      <c r="E23" s="7">
        <v>3563.2</v>
      </c>
      <c r="F23" s="7">
        <v>3666.63</v>
      </c>
      <c r="G23">
        <v>103.43</v>
      </c>
    </row>
    <row r="25" spans="1:7" x14ac:dyDescent="0.3">
      <c r="A25" t="s">
        <v>69</v>
      </c>
      <c r="B25" s="7">
        <v>22778.91</v>
      </c>
      <c r="C25" s="7">
        <v>18458.330000000002</v>
      </c>
      <c r="D25" s="7">
        <v>-4320.58</v>
      </c>
      <c r="E25" s="7">
        <v>214039.06</v>
      </c>
      <c r="F25" s="7">
        <v>203041.63</v>
      </c>
      <c r="G25" s="7">
        <v>-10997.43</v>
      </c>
    </row>
    <row r="27" spans="1:7" x14ac:dyDescent="0.3">
      <c r="B27" t="s">
        <v>70</v>
      </c>
      <c r="C27" t="s">
        <v>71</v>
      </c>
      <c r="D27" t="s">
        <v>47</v>
      </c>
      <c r="E27" t="s">
        <v>72</v>
      </c>
      <c r="F27" t="s">
        <v>73</v>
      </c>
      <c r="G27" t="s">
        <v>74</v>
      </c>
    </row>
    <row r="28" spans="1:7" x14ac:dyDescent="0.3">
      <c r="A28" t="s">
        <v>75</v>
      </c>
      <c r="B28" s="7">
        <v>22778.91</v>
      </c>
      <c r="C28" s="7">
        <v>34038.879999999997</v>
      </c>
      <c r="D28" s="7">
        <v>11259.97</v>
      </c>
      <c r="E28" s="7">
        <v>214039.06</v>
      </c>
      <c r="F28" s="7">
        <v>171597.76</v>
      </c>
      <c r="G28" s="7">
        <v>-42441.3</v>
      </c>
    </row>
    <row r="29" spans="1:7" x14ac:dyDescent="0.3">
      <c r="A29" t="s">
        <v>76</v>
      </c>
      <c r="B29" s="7">
        <v>4339.05</v>
      </c>
      <c r="C29" s="7">
        <v>11987.52</v>
      </c>
      <c r="D29" s="7">
        <v>7648.47</v>
      </c>
      <c r="E29" s="7">
        <v>117220.68</v>
      </c>
      <c r="F29" s="7">
        <v>106215.6</v>
      </c>
      <c r="G29" s="7">
        <v>-11005.08</v>
      </c>
    </row>
    <row r="30" spans="1:7" x14ac:dyDescent="0.3">
      <c r="A30" t="s">
        <v>77</v>
      </c>
      <c r="B30" s="7">
        <v>27117.96</v>
      </c>
      <c r="C30" s="7">
        <v>46026.400000000001</v>
      </c>
      <c r="D30" s="7">
        <v>18908.439999999999</v>
      </c>
      <c r="E30" s="7">
        <v>331259.74</v>
      </c>
      <c r="F30" s="7">
        <v>277813.36</v>
      </c>
      <c r="G30" s="7">
        <v>-53446.38</v>
      </c>
    </row>
    <row r="32" spans="1:7" x14ac:dyDescent="0.3">
      <c r="B32" t="s">
        <v>78</v>
      </c>
      <c r="C32" t="s">
        <v>79</v>
      </c>
      <c r="D32" t="s">
        <v>80</v>
      </c>
    </row>
    <row r="33" spans="1:4" x14ac:dyDescent="0.3">
      <c r="A33" t="s">
        <v>81</v>
      </c>
      <c r="B33" s="7">
        <v>251911.04000000001</v>
      </c>
      <c r="C33" s="7">
        <v>183547.36</v>
      </c>
      <c r="D33" s="7">
        <v>202460.53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55C7-522D-4C78-8F2C-EB4813B0024A}">
  <dimension ref="A1:F30"/>
  <sheetViews>
    <sheetView workbookViewId="0">
      <selection activeCell="C6" sqref="C6"/>
    </sheetView>
  </sheetViews>
  <sheetFormatPr defaultRowHeight="14.4" x14ac:dyDescent="0.3"/>
  <cols>
    <col min="2" max="2" width="20.5546875" bestFit="1" customWidth="1"/>
    <col min="3" max="3" width="11.44140625" customWidth="1"/>
    <col min="4" max="4" width="11.109375" bestFit="1" customWidth="1"/>
    <col min="6" max="6" width="10.109375" bestFit="1" customWidth="1"/>
  </cols>
  <sheetData>
    <row r="1" spans="1:6" x14ac:dyDescent="0.3">
      <c r="A1" s="2" t="s">
        <v>82</v>
      </c>
    </row>
    <row r="2" spans="1:6" x14ac:dyDescent="0.3">
      <c r="F2" s="8"/>
    </row>
    <row r="3" spans="1:6" x14ac:dyDescent="0.3">
      <c r="D3" s="8">
        <v>2025</v>
      </c>
      <c r="F3" s="8">
        <v>2025</v>
      </c>
    </row>
    <row r="4" spans="1:6" x14ac:dyDescent="0.3">
      <c r="D4" s="9" t="s">
        <v>83</v>
      </c>
      <c r="F4" s="9" t="s">
        <v>84</v>
      </c>
    </row>
    <row r="5" spans="1:6" x14ac:dyDescent="0.3">
      <c r="A5" s="8">
        <v>9501</v>
      </c>
      <c r="B5" t="s">
        <v>48</v>
      </c>
      <c r="D5" s="1">
        <v>12000</v>
      </c>
      <c r="F5" s="1">
        <f t="shared" ref="F5:F25" si="0">D5/12</f>
        <v>1000</v>
      </c>
    </row>
    <row r="6" spans="1:6" x14ac:dyDescent="0.3">
      <c r="A6" s="8">
        <v>9502</v>
      </c>
      <c r="B6" t="s">
        <v>49</v>
      </c>
      <c r="D6" s="1">
        <v>1000</v>
      </c>
      <c r="F6" s="1">
        <f t="shared" si="0"/>
        <v>83.333333333333329</v>
      </c>
    </row>
    <row r="7" spans="1:6" x14ac:dyDescent="0.3">
      <c r="A7" s="8">
        <v>9503</v>
      </c>
      <c r="B7" t="s">
        <v>85</v>
      </c>
      <c r="D7" s="1">
        <v>25000</v>
      </c>
      <c r="F7" s="1">
        <f t="shared" si="0"/>
        <v>2083.3333333333335</v>
      </c>
    </row>
    <row r="8" spans="1:6" x14ac:dyDescent="0.3">
      <c r="A8" s="8">
        <v>9504</v>
      </c>
      <c r="B8" t="s">
        <v>86</v>
      </c>
      <c r="D8" s="1">
        <v>2500</v>
      </c>
      <c r="F8" s="1">
        <f t="shared" si="0"/>
        <v>208.33333333333334</v>
      </c>
    </row>
    <row r="9" spans="1:6" x14ac:dyDescent="0.3">
      <c r="A9" s="8">
        <v>9505</v>
      </c>
      <c r="B9" t="s">
        <v>87</v>
      </c>
      <c r="D9" s="1">
        <v>13000</v>
      </c>
      <c r="F9" s="1">
        <f t="shared" si="0"/>
        <v>1083.3333333333333</v>
      </c>
    </row>
    <row r="10" spans="1:6" x14ac:dyDescent="0.3">
      <c r="A10" s="8">
        <v>9506</v>
      </c>
      <c r="B10" t="s">
        <v>53</v>
      </c>
      <c r="D10" s="1">
        <v>2000</v>
      </c>
      <c r="F10" s="1">
        <f t="shared" si="0"/>
        <v>166.66666666666666</v>
      </c>
    </row>
    <row r="11" spans="1:6" x14ac:dyDescent="0.3">
      <c r="A11" s="8">
        <v>9507</v>
      </c>
      <c r="B11" t="s">
        <v>88</v>
      </c>
      <c r="D11" s="1">
        <v>600</v>
      </c>
      <c r="F11" s="1">
        <f t="shared" si="0"/>
        <v>50</v>
      </c>
    </row>
    <row r="12" spans="1:6" x14ac:dyDescent="0.3">
      <c r="A12" s="8">
        <v>9510</v>
      </c>
      <c r="B12" t="s">
        <v>56</v>
      </c>
      <c r="D12" s="1">
        <v>3300</v>
      </c>
      <c r="F12" s="1">
        <f t="shared" si="0"/>
        <v>275</v>
      </c>
    </row>
    <row r="13" spans="1:6" x14ac:dyDescent="0.3">
      <c r="A13" s="8">
        <v>9879</v>
      </c>
      <c r="B13" t="s">
        <v>66</v>
      </c>
      <c r="D13" s="1">
        <v>15300</v>
      </c>
      <c r="F13" s="1">
        <f t="shared" si="0"/>
        <v>1275</v>
      </c>
    </row>
    <row r="14" spans="1:6" x14ac:dyDescent="0.3">
      <c r="A14" s="8">
        <v>9880</v>
      </c>
      <c r="B14" t="s">
        <v>49</v>
      </c>
      <c r="D14" s="1">
        <v>8800</v>
      </c>
      <c r="F14" s="1">
        <f t="shared" si="0"/>
        <v>733.33333333333337</v>
      </c>
    </row>
    <row r="15" spans="1:6" x14ac:dyDescent="0.3">
      <c r="A15" s="8">
        <v>9881</v>
      </c>
      <c r="B15" t="s">
        <v>68</v>
      </c>
      <c r="D15" s="1">
        <v>4000</v>
      </c>
      <c r="F15" s="1">
        <f t="shared" si="0"/>
        <v>333.33333333333331</v>
      </c>
    </row>
    <row r="16" spans="1:6" x14ac:dyDescent="0.3">
      <c r="A16" s="8">
        <v>9512</v>
      </c>
      <c r="B16" t="s">
        <v>57</v>
      </c>
      <c r="D16" s="1">
        <v>4000</v>
      </c>
      <c r="F16" s="1">
        <f t="shared" si="0"/>
        <v>333.33333333333331</v>
      </c>
    </row>
    <row r="17" spans="1:6" x14ac:dyDescent="0.3">
      <c r="A17" s="8">
        <v>9513</v>
      </c>
      <c r="B17" t="s">
        <v>58</v>
      </c>
      <c r="D17" s="1">
        <v>119000</v>
      </c>
      <c r="F17" s="1">
        <f t="shared" si="0"/>
        <v>9916.6666666666661</v>
      </c>
    </row>
    <row r="18" spans="1:6" x14ac:dyDescent="0.3">
      <c r="A18" s="8">
        <v>9515</v>
      </c>
      <c r="B18" t="s">
        <v>59</v>
      </c>
      <c r="D18" s="1">
        <v>6500</v>
      </c>
      <c r="F18" s="1">
        <f t="shared" si="0"/>
        <v>541.66666666666663</v>
      </c>
    </row>
    <row r="19" spans="1:6" x14ac:dyDescent="0.3">
      <c r="A19" s="8">
        <v>9517</v>
      </c>
      <c r="B19" t="s">
        <v>60</v>
      </c>
      <c r="D19" s="1">
        <v>1000</v>
      </c>
      <c r="F19" s="1">
        <f t="shared" si="0"/>
        <v>83.333333333333329</v>
      </c>
    </row>
    <row r="20" spans="1:6" x14ac:dyDescent="0.3">
      <c r="A20" s="8">
        <v>9648</v>
      </c>
      <c r="B20" t="s">
        <v>63</v>
      </c>
      <c r="D20" s="1">
        <v>300</v>
      </c>
      <c r="F20" s="1">
        <f t="shared" si="0"/>
        <v>25</v>
      </c>
    </row>
    <row r="21" spans="1:6" x14ac:dyDescent="0.3">
      <c r="A21" s="8">
        <v>9509</v>
      </c>
      <c r="B21" t="s">
        <v>55</v>
      </c>
      <c r="D21" s="1">
        <v>200</v>
      </c>
      <c r="F21" s="1">
        <f t="shared" si="0"/>
        <v>16.666666666666668</v>
      </c>
    </row>
    <row r="22" spans="1:6" x14ac:dyDescent="0.3">
      <c r="A22" s="8">
        <v>9614</v>
      </c>
      <c r="B22" t="s">
        <v>61</v>
      </c>
      <c r="D22" s="1">
        <v>1200</v>
      </c>
      <c r="F22" s="1">
        <f t="shared" si="0"/>
        <v>100</v>
      </c>
    </row>
    <row r="23" spans="1:6" x14ac:dyDescent="0.3">
      <c r="A23" s="8">
        <v>9620</v>
      </c>
      <c r="B23" t="s">
        <v>62</v>
      </c>
      <c r="D23" s="1">
        <v>300</v>
      </c>
      <c r="F23" s="1">
        <f t="shared" si="0"/>
        <v>25</v>
      </c>
    </row>
    <row r="24" spans="1:6" x14ac:dyDescent="0.3">
      <c r="A24" s="8">
        <v>9739</v>
      </c>
      <c r="B24" t="s">
        <v>65</v>
      </c>
      <c r="D24" s="1">
        <v>500</v>
      </c>
      <c r="F24" s="1">
        <f t="shared" si="0"/>
        <v>41.666666666666664</v>
      </c>
    </row>
    <row r="25" spans="1:6" x14ac:dyDescent="0.3">
      <c r="A25" s="8">
        <v>9733</v>
      </c>
      <c r="B25" t="s">
        <v>64</v>
      </c>
      <c r="D25" s="1">
        <v>1000</v>
      </c>
      <c r="F25" s="1">
        <f t="shared" si="0"/>
        <v>83.333333333333329</v>
      </c>
    </row>
    <row r="26" spans="1:6" x14ac:dyDescent="0.3">
      <c r="A26" s="8"/>
      <c r="D26" s="1"/>
      <c r="F26" s="1"/>
    </row>
    <row r="27" spans="1:6" x14ac:dyDescent="0.3">
      <c r="A27" s="8"/>
      <c r="B27" s="2"/>
    </row>
    <row r="28" spans="1:6" ht="15" thickBot="1" x14ac:dyDescent="0.35">
      <c r="A28" s="8"/>
      <c r="B28" s="2" t="s">
        <v>89</v>
      </c>
      <c r="D28" s="10">
        <f>SUM(D5:D25)</f>
        <v>221500</v>
      </c>
      <c r="F28" s="10">
        <f>SUM(F5:F25)</f>
        <v>18458.333333333332</v>
      </c>
    </row>
    <row r="29" spans="1:6" ht="15" thickTop="1" x14ac:dyDescent="0.3">
      <c r="A29" s="8"/>
      <c r="B29" s="2"/>
    </row>
    <row r="30" spans="1:6" x14ac:dyDescent="0.3">
      <c r="A30" t="s">
        <v>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Summary</vt:lpstr>
      <vt:lpstr>P &amp; L Detail</vt:lpstr>
      <vt:lpstr>P &amp; L Summary</vt:lpstr>
      <vt:lpstr>Jewel Budget</vt:lpstr>
      <vt:lpstr>LCB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Biloff</dc:creator>
  <cp:lastModifiedBy>Joel Starn</cp:lastModifiedBy>
  <cp:lastPrinted>2025-12-07T19:54:35Z</cp:lastPrinted>
  <dcterms:created xsi:type="dcterms:W3CDTF">2017-05-09T23:56:09Z</dcterms:created>
  <dcterms:modified xsi:type="dcterms:W3CDTF">2025-12-07T20:06:25Z</dcterms:modified>
</cp:coreProperties>
</file>